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R38" i="1" l="1"/>
  <c r="Q38" i="1"/>
  <c r="P38" i="1"/>
  <c r="N38" i="1"/>
  <c r="R40" i="1" l="1"/>
  <c r="O40" i="1"/>
  <c r="O38" i="1"/>
  <c r="G35" i="1"/>
  <c r="F35" i="1"/>
  <c r="H35" i="1" s="1"/>
  <c r="G34" i="1"/>
  <c r="E34" i="1"/>
  <c r="E35" i="1"/>
  <c r="H34" i="1"/>
  <c r="F34" i="1"/>
</calcChain>
</file>

<file path=xl/sharedStrings.xml><?xml version="1.0" encoding="utf-8"?>
<sst xmlns="http://schemas.openxmlformats.org/spreadsheetml/2006/main" count="238" uniqueCount="87">
  <si>
    <t>"УТВЕРЖДАЮ"</t>
  </si>
  <si>
    <t>Заместитель директора по инвестиционной деятельности филиала</t>
  </si>
  <si>
    <t>_______________ В.Ю. Размыслов</t>
  </si>
  <si>
    <t>"____" ___________________ 20__г</t>
  </si>
  <si>
    <t>№
п/п</t>
  </si>
  <si>
    <t>Номера сметных расчетов и смет</t>
  </si>
  <si>
    <t>Наименование работ и затрат</t>
  </si>
  <si>
    <t>БЛОК 1
Утвержденная сметная стоимость  строительства объекта (в ценах 4 кв. 2020 года)</t>
  </si>
  <si>
    <t>БЛОК 2
Сметная стоимость строительства в ценах на 01.01.2000 года</t>
  </si>
  <si>
    <t>БЛОК 3
Плановая стоимость объекта в прогнозных ценах 2022 года окончания строительства относительно уровня 4 кв. 2 020 года, тыс. руб.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</si>
  <si>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</si>
  <si>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</si>
  <si>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</si>
  <si>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</si>
  <si>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</si>
  <si>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</si>
  <si>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</si>
  <si>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</si>
  <si>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</si>
  <si>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</si>
  <si>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</si>
  <si>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</si>
  <si>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</si>
  <si>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</si>
  <si>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</si>
  <si>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</si>
  <si>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</si>
  <si>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</si>
  <si>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</si>
  <si>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</si>
  <si>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</si>
  <si>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</si>
  <si>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</si>
  <si>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Глава 4.</t>
  </si>
  <si>
    <t>1.1</t>
  </si>
  <si>
    <t>ВЛ 10 (времен. 2.5%, зимн. 4,07%)</t>
  </si>
  <si>
    <t>-</t>
  </si>
  <si>
    <t>ИТОГО ПО ГЛАВЕ 4:</t>
  </si>
  <si>
    <t>ИТОГО ПО ГЛАВАМ 1 - 7:</t>
  </si>
  <si>
    <t>Глава 8.</t>
  </si>
  <si>
    <t>2.1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</si>
  <si>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</si>
  <si>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</si>
  <si>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</si>
  <si>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</si>
  <si>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Глава 9.</t>
  </si>
  <si>
    <t>3.1</t>
  </si>
  <si>
    <t>ГСН 81-05-02-2007</t>
  </si>
  <si>
    <t>ВОЗМЕЩЕНИЕ ДОПОЛНИТЕЛЬНЫХ ЗАТРАТ ПРИ ПРОИЗВОДСТВЕ СТРОИТЕЛЬНО-МОНТАЖНЫХ РАБОТ В ЗИМНЕЕ ВРЕМЯ</t>
  </si>
  <si>
    <t>ИТОГО ПО ГЛАВЕ 9:</t>
  </si>
  <si>
    <t>ИТОГО ПО ГЛАВАМ 1 - 9:</t>
  </si>
  <si>
    <t>Глава 10.</t>
  </si>
  <si>
    <t>4.1</t>
  </si>
  <si>
    <t>Постановление Правительства РФ № 468 от 21.06.2010</t>
  </si>
  <si>
    <t>СТРОИТЕЛЬНЫЙ КОНТРОЛЬ (2.14 - %)</t>
  </si>
  <si>
    <t>4.2</t>
  </si>
  <si>
    <t>Приказ Филиала в РК №258 от 06.05.2020</t>
  </si>
  <si>
    <t>СОДЕРЖАНИЕ СЛУЖБЫ ЗАКАЗЧИКА-ЗАСТРОЙЩИКА  (4.77 - %)</t>
  </si>
  <si>
    <t>ИТОГО ПО ГЛАВЕ 10:</t>
  </si>
  <si>
    <t>Глава 12.</t>
  </si>
  <si>
    <t>5.1</t>
  </si>
  <si>
    <t>ПРОЕКТНЫЕ РАБОТЫ</t>
  </si>
  <si>
    <t>5.2</t>
  </si>
  <si>
    <t>ИЗЫСКАТЕЛЬСКИЕ РАБОТЫ</t>
  </si>
  <si>
    <t>ИТОГО ПО ГЛАВЕ 12:</t>
  </si>
  <si>
    <t>ИТОГО ПО ГЛАВАМ 1 - 12:</t>
  </si>
  <si>
    <t>Непредвиденные затраты</t>
  </si>
  <si>
    <t>6.1</t>
  </si>
  <si>
    <t>МДС 81-35.2004</t>
  </si>
  <si>
    <t>РЕЗЕРВ НА НЕПРЕДВИДЕННЫЕ РАБОТЫ И ЗАТРАТЫ (3 -%)</t>
  </si>
  <si>
    <t>Всего</t>
  </si>
  <si>
    <t>Стоимость объекта в прогнозных ценах в 2022 году (индекс-дефлятор - 1,0762240)</t>
  </si>
  <si>
    <t>НДС 20%</t>
  </si>
  <si>
    <t>Всего с НДС</t>
  </si>
  <si>
    <t>Итого</t>
  </si>
  <si>
    <t>ПИР</t>
  </si>
  <si>
    <t>Оборудование</t>
  </si>
  <si>
    <t>СМР</t>
  </si>
  <si>
    <t>Прочие затраты</t>
  </si>
  <si>
    <t>Разработал: Инженер 2 категории ОКС _______________ Е.В. Пуртова</t>
  </si>
  <si>
    <t>Утвержденная сметная стоимость в ценах 4 кв. 2020 года, тыс.руб. без учета НДС</t>
  </si>
  <si>
    <t>Сметная стоимость в уровне цен 2000 г., тыс.руб. без учета НДС</t>
  </si>
  <si>
    <t>Проверил:    Начальник отдела капитального строительства _______________ М.В. Брюхов</t>
  </si>
  <si>
    <t>Плановая стоимость объекта в прогнозных ценах 2022 года окончания строительства, тыс.руб. без учета НДС</t>
  </si>
  <si>
    <t>ЛСР на строительство ВЛЗ 10 кВ, КП ООО "Элком-Энерго" №1202/2 от 02.12.2020</t>
  </si>
  <si>
    <t>Справочник базовых цен на ПИР табл.18, утв.приказом Минрегионразвития РФ №213 от 24.05.12</t>
  </si>
  <si>
    <t>Сводка затрат по ИП: L_009-52-1-01.32-0391 Реконструкция ВЛ-10 кВ фидер «608» ПС 35/10 кВ «Западная» с установкой ЛР-10 кВ и узла учета в г.Усинск (Усинск НПО-Сервис, ООО Дог. № 56-00004П/21 от 01.03.21)(ВЛ-10 кВ 0,03 км, ЛР-10 1 шт, у/у-1шт)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</si>
</sst>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8"/>
      <name val="Arial"/>
    </font>
    <font>
      <b/>
      <sz val="11"/>
      <name val="Times New Roman"/>
    </font>
    <font>
      <b/>
      <sz val="11"/>
      <color rgb="FF413003"/>
      <name val="Times New Roman"/>
    </font>
    <font>
      <b/>
      <sz val="12"/>
      <name val="Times New Roman"/>
      <family val="2"/>
    </font>
    <font>
      <sz val="11"/>
      <name val="Times New Roman"/>
    </font>
    <font>
      <sz val="9"/>
      <name val="Times New Roman"/>
    </font>
    <font>
      <b/>
      <sz val="10"/>
      <name val="Times New Roman"/>
      <family val="2"/>
    </font>
    <font>
      <b/>
      <sz val="9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auto="1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5" fillId="0" borderId="18" xfId="0" applyNumberFormat="1" applyFont="1" applyBorder="1" applyAlignment="1">
      <alignment horizontal="right"/>
    </xf>
    <xf numFmtId="0" fontId="0" fillId="0" borderId="19" xfId="0" applyBorder="1" applyAlignment="1">
      <alignment horizontal="left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8" fillId="0" borderId="17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2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0" fillId="0" borderId="16" xfId="0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17" xfId="0" applyFont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1133475</xdr:colOff>
      <xdr:row>37</xdr:row>
      <xdr:rowOff>57150</xdr:rowOff>
    </xdr:from>
    <xdr:to>
      <xdr:col>2</xdr:col>
      <xdr:colOff>1639487</xdr:colOff>
      <xdr:row>38</xdr:row>
      <xdr:rowOff>93008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0" y="10534650"/>
          <a:ext cx="506012" cy="512108"/>
        </a:xfrm>
        <a:prstGeom prst="rect">
          <a:avLst/>
        </a:prstGeom>
      </xdr:spPr>
    </xdr:pic>
    <xdr:clientData/>
  </xdr:twoCellAnchor>
  <xdr:twoCellAnchor editAs="oneCell">
    <xdr:from>
      <xdr:col>2</xdr:col>
      <xdr:colOff>2066925</xdr:colOff>
      <xdr:row>39</xdr:row>
      <xdr:rowOff>9525</xdr:rowOff>
    </xdr:from>
    <xdr:to>
      <xdr:col>2</xdr:col>
      <xdr:colOff>2859474</xdr:colOff>
      <xdr:row>39</xdr:row>
      <xdr:rowOff>485054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50" y="11896725"/>
          <a:ext cx="792549" cy="47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H40"/>
  <sheetViews>
    <sheetView tabSelected="1" workbookViewId="0">
      <selection activeCell="I7" sqref="I7"/>
    </sheetView>
  </sheetViews>
  <sheetFormatPr defaultColWidth="10.5" defaultRowHeight="11.45" customHeight="1" x14ac:dyDescent="0.2"/>
  <cols>
    <col min="1" max="1" width="5.1640625" style="1" customWidth="1"/>
    <col min="2" max="2" width="15.6640625" style="1" customWidth="1"/>
    <col min="3" max="3" width="52.5" style="1" customWidth="1"/>
    <col min="4" max="20" width="15.1640625" style="1" customWidth="1"/>
    <col min="21" max="34" width="10.5" style="1" customWidth="1"/>
  </cols>
  <sheetData>
    <row r="1" spans="1:18" ht="15" customHeight="1" x14ac:dyDescent="0.2">
      <c r="O1" s="24" t="s">
        <v>0</v>
      </c>
      <c r="P1" s="24"/>
      <c r="Q1" s="24"/>
      <c r="R1" s="24"/>
    </row>
    <row r="2" spans="1:18" ht="29.1" customHeight="1" x14ac:dyDescent="0.2">
      <c r="O2" s="25" t="s">
        <v>1</v>
      </c>
      <c r="P2" s="25"/>
      <c r="Q2" s="25"/>
      <c r="R2" s="25"/>
    </row>
    <row r="3" spans="1:18" ht="48" customHeight="1" x14ac:dyDescent="0.25">
      <c r="D3" s="26" t="s">
        <v>86</v>
      </c>
      <c r="E3" s="26"/>
      <c r="F3" s="26"/>
      <c r="G3" s="26"/>
      <c r="H3" s="26"/>
      <c r="I3" s="26"/>
      <c r="J3" s="26"/>
      <c r="K3" s="26"/>
      <c r="L3" s="26"/>
      <c r="M3" s="26"/>
      <c r="O3" s="27" t="s">
        <v>2</v>
      </c>
      <c r="P3" s="27"/>
      <c r="Q3" s="27"/>
      <c r="R3" s="27"/>
    </row>
    <row r="4" spans="1:18" ht="15" customHeight="1" x14ac:dyDescent="0.25">
      <c r="O4" s="28" t="s">
        <v>3</v>
      </c>
      <c r="P4" s="28"/>
      <c r="Q4" s="28"/>
      <c r="R4" s="28"/>
    </row>
    <row r="6" spans="1:18" s="1" customFormat="1" ht="84.95" customHeight="1" x14ac:dyDescent="0.2">
      <c r="A6" s="32" t="s">
        <v>4</v>
      </c>
      <c r="B6" s="34" t="s">
        <v>5</v>
      </c>
      <c r="C6" s="36" t="s">
        <v>6</v>
      </c>
      <c r="D6" s="29" t="s">
        <v>7</v>
      </c>
      <c r="E6" s="29"/>
      <c r="F6" s="29"/>
      <c r="G6" s="29"/>
      <c r="H6" s="29"/>
      <c r="I6" s="29" t="s">
        <v>8</v>
      </c>
      <c r="J6" s="29"/>
      <c r="K6" s="29"/>
      <c r="L6" s="29"/>
      <c r="M6" s="29"/>
      <c r="N6" s="29" t="s">
        <v>9</v>
      </c>
      <c r="O6" s="29"/>
      <c r="P6" s="29"/>
      <c r="Q6" s="29"/>
      <c r="R6" s="29"/>
    </row>
    <row r="7" spans="1:18" s="1" customFormat="1" ht="36.950000000000003" customHeight="1" x14ac:dyDescent="0.2">
      <c r="A7" s="33"/>
      <c r="B7" s="35"/>
      <c r="C7" s="37"/>
      <c r="D7" s="2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2" t="s">
        <v>10</v>
      </c>
      <c r="J7" s="3" t="s">
        <v>11</v>
      </c>
      <c r="K7" s="3" t="s">
        <v>12</v>
      </c>
      <c r="L7" s="3" t="s">
        <v>13</v>
      </c>
      <c r="M7" s="4" t="s">
        <v>14</v>
      </c>
      <c r="N7" s="2" t="s">
        <v>10</v>
      </c>
      <c r="O7" s="3" t="s">
        <v>11</v>
      </c>
      <c r="P7" s="3" t="s">
        <v>12</v>
      </c>
      <c r="Q7" s="3" t="s">
        <v>13</v>
      </c>
      <c r="R7" s="4" t="s">
        <v>14</v>
      </c>
    </row>
    <row r="8" spans="1:18" ht="12" customHeight="1" x14ac:dyDescent="0.2">
      <c r="A8" s="5" t="s">
        <v>15</v>
      </c>
      <c r="B8" s="6" t="s">
        <v>16</v>
      </c>
      <c r="C8" s="7" t="s">
        <v>17</v>
      </c>
      <c r="D8" s="5" t="s">
        <v>18</v>
      </c>
      <c r="E8" s="6" t="s">
        <v>19</v>
      </c>
      <c r="F8" s="6" t="s">
        <v>20</v>
      </c>
      <c r="G8" s="6" t="s">
        <v>21</v>
      </c>
      <c r="H8" s="7" t="s">
        <v>22</v>
      </c>
      <c r="I8" s="5" t="s">
        <v>23</v>
      </c>
      <c r="J8" s="6" t="s">
        <v>24</v>
      </c>
      <c r="K8" s="6" t="s">
        <v>25</v>
      </c>
      <c r="L8" s="6" t="s">
        <v>26</v>
      </c>
      <c r="M8" s="7" t="s">
        <v>27</v>
      </c>
      <c r="N8" s="6" t="s">
        <v>28</v>
      </c>
      <c r="O8" s="6" t="s">
        <v>29</v>
      </c>
      <c r="P8" s="6" t="s">
        <v>30</v>
      </c>
      <c r="Q8" s="6" t="s">
        <v>31</v>
      </c>
      <c r="R8" s="7" t="s">
        <v>32</v>
      </c>
    </row>
    <row r="9" spans="1:18" ht="12" customHeight="1" x14ac:dyDescent="0.2">
      <c r="A9" s="30" t="s">
        <v>33</v>
      </c>
      <c r="B9" s="30"/>
      <c r="C9" s="30"/>
      <c r="D9" s="8"/>
      <c r="E9" s="9"/>
      <c r="F9" s="9"/>
      <c r="G9" s="9"/>
      <c r="H9" s="10"/>
      <c r="I9" s="8"/>
      <c r="J9" s="9"/>
      <c r="K9" s="9"/>
      <c r="L9" s="9"/>
      <c r="M9" s="10"/>
      <c r="N9" s="11"/>
      <c r="O9" s="9"/>
      <c r="P9" s="9"/>
      <c r="Q9" s="9"/>
      <c r="R9" s="10"/>
    </row>
    <row r="10" spans="1:18" ht="63" customHeight="1" x14ac:dyDescent="0.2">
      <c r="A10" s="12" t="s">
        <v>34</v>
      </c>
      <c r="B10" s="13" t="s">
        <v>84</v>
      </c>
      <c r="C10" s="14" t="s">
        <v>35</v>
      </c>
      <c r="D10" s="16" t="s">
        <v>36</v>
      </c>
      <c r="E10" s="18">
        <v>59.461910000000003</v>
      </c>
      <c r="F10" s="18">
        <v>137.33335</v>
      </c>
      <c r="G10" s="16" t="s">
        <v>36</v>
      </c>
      <c r="H10" s="19">
        <v>196.79526000000001</v>
      </c>
      <c r="I10" s="15" t="s">
        <v>36</v>
      </c>
      <c r="J10" s="18">
        <v>9.7638599999999993</v>
      </c>
      <c r="K10" s="18">
        <v>26.059460000000001</v>
      </c>
      <c r="L10" s="16" t="s">
        <v>36</v>
      </c>
      <c r="M10" s="19">
        <v>35.823320000000002</v>
      </c>
      <c r="N10" s="16" t="s">
        <v>36</v>
      </c>
      <c r="O10" s="18">
        <v>59.461910000000003</v>
      </c>
      <c r="P10" s="18">
        <v>137.33335</v>
      </c>
      <c r="Q10" s="16" t="s">
        <v>36</v>
      </c>
      <c r="R10" s="19">
        <v>196.79526000000001</v>
      </c>
    </row>
    <row r="11" spans="1:18" ht="12" customHeight="1" x14ac:dyDescent="0.2">
      <c r="A11" s="31"/>
      <c r="B11" s="31"/>
      <c r="C11" s="14" t="s">
        <v>37</v>
      </c>
      <c r="D11" s="16" t="s">
        <v>36</v>
      </c>
      <c r="E11" s="18">
        <v>59.461910000000003</v>
      </c>
      <c r="F11" s="18">
        <v>137.33335</v>
      </c>
      <c r="G11" s="16" t="s">
        <v>36</v>
      </c>
      <c r="H11" s="19">
        <v>196.79526000000001</v>
      </c>
      <c r="I11" s="15" t="s">
        <v>36</v>
      </c>
      <c r="J11" s="18">
        <v>9.7638599999999993</v>
      </c>
      <c r="K11" s="18">
        <v>26.059460000000001</v>
      </c>
      <c r="L11" s="16" t="s">
        <v>36</v>
      </c>
      <c r="M11" s="19">
        <v>35.823320000000002</v>
      </c>
      <c r="N11" s="16" t="s">
        <v>36</v>
      </c>
      <c r="O11" s="18">
        <v>59.461910000000003</v>
      </c>
      <c r="P11" s="18">
        <v>137.33335</v>
      </c>
      <c r="Q11" s="16" t="s">
        <v>36</v>
      </c>
      <c r="R11" s="19">
        <v>196.79526000000001</v>
      </c>
    </row>
    <row r="12" spans="1:18" ht="12" customHeight="1" x14ac:dyDescent="0.2">
      <c r="A12" s="31"/>
      <c r="B12" s="31"/>
      <c r="C12" s="14" t="s">
        <v>38</v>
      </c>
      <c r="D12" s="16" t="s">
        <v>36</v>
      </c>
      <c r="E12" s="18">
        <v>59.461910000000003</v>
      </c>
      <c r="F12" s="18">
        <v>137.33335</v>
      </c>
      <c r="G12" s="16" t="s">
        <v>36</v>
      </c>
      <c r="H12" s="19">
        <v>196.79526000000001</v>
      </c>
      <c r="I12" s="15" t="s">
        <v>36</v>
      </c>
      <c r="J12" s="18">
        <v>9.7638599999999993</v>
      </c>
      <c r="K12" s="18">
        <v>26.059460000000001</v>
      </c>
      <c r="L12" s="16" t="s">
        <v>36</v>
      </c>
      <c r="M12" s="19">
        <v>35.823320000000002</v>
      </c>
      <c r="N12" s="16" t="s">
        <v>36</v>
      </c>
      <c r="O12" s="18">
        <v>59.461910000000003</v>
      </c>
      <c r="P12" s="18">
        <v>137.33335</v>
      </c>
      <c r="Q12" s="16" t="s">
        <v>36</v>
      </c>
      <c r="R12" s="19">
        <v>196.79526000000001</v>
      </c>
    </row>
    <row r="13" spans="1:18" ht="12" customHeight="1" x14ac:dyDescent="0.2">
      <c r="A13" s="30" t="s">
        <v>39</v>
      </c>
      <c r="B13" s="30"/>
      <c r="C13" s="30"/>
      <c r="D13" s="11"/>
      <c r="E13" s="9"/>
      <c r="F13" s="9"/>
      <c r="G13" s="9"/>
      <c r="H13" s="10"/>
      <c r="I13" s="8"/>
      <c r="J13" s="9"/>
      <c r="K13" s="9"/>
      <c r="L13" s="9"/>
      <c r="M13" s="10"/>
      <c r="N13" s="11"/>
      <c r="O13" s="9"/>
      <c r="P13" s="9"/>
      <c r="Q13" s="9"/>
      <c r="R13" s="10"/>
    </row>
    <row r="14" spans="1:18" ht="24.95" customHeight="1" x14ac:dyDescent="0.2">
      <c r="A14" s="12" t="s">
        <v>40</v>
      </c>
      <c r="B14" s="13" t="s">
        <v>41</v>
      </c>
      <c r="C14" s="14" t="s">
        <v>42</v>
      </c>
      <c r="D14" s="16" t="s">
        <v>36</v>
      </c>
      <c r="E14" s="18">
        <v>1.48655</v>
      </c>
      <c r="F14" s="16" t="s">
        <v>36</v>
      </c>
      <c r="G14" s="16" t="s">
        <v>36</v>
      </c>
      <c r="H14" s="19">
        <v>1.48655</v>
      </c>
      <c r="I14" s="15" t="s">
        <v>36</v>
      </c>
      <c r="J14" s="18">
        <v>0.24410000000000001</v>
      </c>
      <c r="K14" s="16" t="s">
        <v>36</v>
      </c>
      <c r="L14" s="16" t="s">
        <v>36</v>
      </c>
      <c r="M14" s="19">
        <v>0.24410000000000001</v>
      </c>
      <c r="N14" s="16" t="s">
        <v>36</v>
      </c>
      <c r="O14" s="18">
        <v>1.48655</v>
      </c>
      <c r="P14" s="16" t="s">
        <v>36</v>
      </c>
      <c r="Q14" s="16" t="s">
        <v>36</v>
      </c>
      <c r="R14" s="19">
        <v>1.48655</v>
      </c>
    </row>
    <row r="15" spans="1:18" ht="12" customHeight="1" x14ac:dyDescent="0.2">
      <c r="A15" s="31"/>
      <c r="B15" s="31"/>
      <c r="C15" s="14" t="s">
        <v>43</v>
      </c>
      <c r="D15" s="16" t="s">
        <v>36</v>
      </c>
      <c r="E15" s="18">
        <v>1.48655</v>
      </c>
      <c r="F15" s="16" t="s">
        <v>36</v>
      </c>
      <c r="G15" s="16" t="s">
        <v>36</v>
      </c>
      <c r="H15" s="19">
        <v>1.48655</v>
      </c>
      <c r="I15" s="15" t="s">
        <v>36</v>
      </c>
      <c r="J15" s="18">
        <v>0.24410000000000001</v>
      </c>
      <c r="K15" s="16" t="s">
        <v>36</v>
      </c>
      <c r="L15" s="16" t="s">
        <v>36</v>
      </c>
      <c r="M15" s="19">
        <v>0.24410000000000001</v>
      </c>
      <c r="N15" s="16" t="s">
        <v>36</v>
      </c>
      <c r="O15" s="18">
        <v>1.48655</v>
      </c>
      <c r="P15" s="16" t="s">
        <v>36</v>
      </c>
      <c r="Q15" s="16" t="s">
        <v>36</v>
      </c>
      <c r="R15" s="19">
        <v>1.48655</v>
      </c>
    </row>
    <row r="16" spans="1:18" ht="12" customHeight="1" x14ac:dyDescent="0.2">
      <c r="A16" s="31"/>
      <c r="B16" s="31"/>
      <c r="C16" s="14" t="s">
        <v>44</v>
      </c>
      <c r="D16" s="16" t="s">
        <v>36</v>
      </c>
      <c r="E16" s="18">
        <v>60.948459999999997</v>
      </c>
      <c r="F16" s="18">
        <v>137.33335</v>
      </c>
      <c r="G16" s="16" t="s">
        <v>36</v>
      </c>
      <c r="H16" s="19">
        <v>198.28181000000001</v>
      </c>
      <c r="I16" s="15" t="s">
        <v>36</v>
      </c>
      <c r="J16" s="18">
        <v>10.007960000000001</v>
      </c>
      <c r="K16" s="18">
        <v>26.059460000000001</v>
      </c>
      <c r="L16" s="16" t="s">
        <v>36</v>
      </c>
      <c r="M16" s="19">
        <v>36.067419999999998</v>
      </c>
      <c r="N16" s="16" t="s">
        <v>36</v>
      </c>
      <c r="O16" s="18">
        <v>60.948459999999997</v>
      </c>
      <c r="P16" s="18">
        <v>137.33335</v>
      </c>
      <c r="Q16" s="16" t="s">
        <v>36</v>
      </c>
      <c r="R16" s="19">
        <v>198.28181000000001</v>
      </c>
    </row>
    <row r="17" spans="1:18" ht="12" customHeight="1" x14ac:dyDescent="0.2">
      <c r="A17" s="30" t="s">
        <v>45</v>
      </c>
      <c r="B17" s="30"/>
      <c r="C17" s="30"/>
      <c r="D17" s="11"/>
      <c r="E17" s="9"/>
      <c r="F17" s="9"/>
      <c r="G17" s="9"/>
      <c r="H17" s="10"/>
      <c r="I17" s="8"/>
      <c r="J17" s="9"/>
      <c r="K17" s="9"/>
      <c r="L17" s="9"/>
      <c r="M17" s="10"/>
      <c r="N17" s="11"/>
      <c r="O17" s="9"/>
      <c r="P17" s="9"/>
      <c r="Q17" s="9"/>
      <c r="R17" s="10"/>
    </row>
    <row r="18" spans="1:18" ht="36.950000000000003" customHeight="1" x14ac:dyDescent="0.2">
      <c r="A18" s="12" t="s">
        <v>46</v>
      </c>
      <c r="B18" s="13" t="s">
        <v>47</v>
      </c>
      <c r="C18" s="14" t="s">
        <v>48</v>
      </c>
      <c r="D18" s="16" t="s">
        <v>36</v>
      </c>
      <c r="E18" s="18">
        <v>2.4805999999999999</v>
      </c>
      <c r="F18" s="16" t="s">
        <v>36</v>
      </c>
      <c r="G18" s="16" t="s">
        <v>36</v>
      </c>
      <c r="H18" s="19">
        <v>2.4805999999999999</v>
      </c>
      <c r="I18" s="15" t="s">
        <v>36</v>
      </c>
      <c r="J18" s="18">
        <v>0.40732000000000002</v>
      </c>
      <c r="K18" s="16" t="s">
        <v>36</v>
      </c>
      <c r="L18" s="16" t="s">
        <v>36</v>
      </c>
      <c r="M18" s="19">
        <v>0.40732000000000002</v>
      </c>
      <c r="N18" s="16" t="s">
        <v>36</v>
      </c>
      <c r="O18" s="18">
        <v>2.4805999999999999</v>
      </c>
      <c r="P18" s="16" t="s">
        <v>36</v>
      </c>
      <c r="Q18" s="16" t="s">
        <v>36</v>
      </c>
      <c r="R18" s="19">
        <v>2.4805999999999999</v>
      </c>
    </row>
    <row r="19" spans="1:18" ht="12" customHeight="1" x14ac:dyDescent="0.2">
      <c r="A19" s="31"/>
      <c r="B19" s="31"/>
      <c r="C19" s="14" t="s">
        <v>49</v>
      </c>
      <c r="D19" s="16" t="s">
        <v>36</v>
      </c>
      <c r="E19" s="18">
        <v>2.4805999999999999</v>
      </c>
      <c r="F19" s="16" t="s">
        <v>36</v>
      </c>
      <c r="G19" s="16" t="s">
        <v>36</v>
      </c>
      <c r="H19" s="19">
        <v>2.4805999999999999</v>
      </c>
      <c r="I19" s="15" t="s">
        <v>36</v>
      </c>
      <c r="J19" s="18">
        <v>0.40732000000000002</v>
      </c>
      <c r="K19" s="16" t="s">
        <v>36</v>
      </c>
      <c r="L19" s="16" t="s">
        <v>36</v>
      </c>
      <c r="M19" s="19">
        <v>0.40732000000000002</v>
      </c>
      <c r="N19" s="16" t="s">
        <v>36</v>
      </c>
      <c r="O19" s="18">
        <v>2.4805999999999999</v>
      </c>
      <c r="P19" s="16" t="s">
        <v>36</v>
      </c>
      <c r="Q19" s="16" t="s">
        <v>36</v>
      </c>
      <c r="R19" s="19">
        <v>2.4805999999999999</v>
      </c>
    </row>
    <row r="20" spans="1:18" ht="12" customHeight="1" x14ac:dyDescent="0.2">
      <c r="A20" s="31"/>
      <c r="B20" s="31"/>
      <c r="C20" s="14" t="s">
        <v>50</v>
      </c>
      <c r="D20" s="16" t="s">
        <v>36</v>
      </c>
      <c r="E20" s="18">
        <v>63.42906</v>
      </c>
      <c r="F20" s="18">
        <v>137.33335</v>
      </c>
      <c r="G20" s="16" t="s">
        <v>36</v>
      </c>
      <c r="H20" s="19">
        <v>200.76240999999999</v>
      </c>
      <c r="I20" s="15" t="s">
        <v>36</v>
      </c>
      <c r="J20" s="18">
        <v>10.415279999999999</v>
      </c>
      <c r="K20" s="18">
        <v>26.059460000000001</v>
      </c>
      <c r="L20" s="16" t="s">
        <v>36</v>
      </c>
      <c r="M20" s="19">
        <v>36.474739999999997</v>
      </c>
      <c r="N20" s="16" t="s">
        <v>36</v>
      </c>
      <c r="O20" s="18">
        <v>63.42906</v>
      </c>
      <c r="P20" s="18">
        <v>137.33335</v>
      </c>
      <c r="Q20" s="16" t="s">
        <v>36</v>
      </c>
      <c r="R20" s="19">
        <v>200.76240999999999</v>
      </c>
    </row>
    <row r="21" spans="1:18" ht="12" customHeight="1" x14ac:dyDescent="0.2">
      <c r="A21" s="30" t="s">
        <v>51</v>
      </c>
      <c r="B21" s="30"/>
      <c r="C21" s="30"/>
      <c r="D21" s="11"/>
      <c r="E21" s="9"/>
      <c r="F21" s="9"/>
      <c r="G21" s="9"/>
      <c r="H21" s="10"/>
      <c r="I21" s="8"/>
      <c r="J21" s="9"/>
      <c r="K21" s="9"/>
      <c r="L21" s="9"/>
      <c r="M21" s="10"/>
      <c r="N21" s="11"/>
      <c r="O21" s="9"/>
      <c r="P21" s="9"/>
      <c r="Q21" s="9"/>
      <c r="R21" s="10"/>
    </row>
    <row r="22" spans="1:18" ht="50.1" customHeight="1" x14ac:dyDescent="0.2">
      <c r="A22" s="12" t="s">
        <v>52</v>
      </c>
      <c r="B22" s="13" t="s">
        <v>53</v>
      </c>
      <c r="C22" s="14" t="s">
        <v>54</v>
      </c>
      <c r="D22" s="16" t="s">
        <v>36</v>
      </c>
      <c r="E22" s="16" t="s">
        <v>36</v>
      </c>
      <c r="F22" s="16" t="s">
        <v>36</v>
      </c>
      <c r="G22" s="18">
        <v>4.2963199999999997</v>
      </c>
      <c r="H22" s="19">
        <v>4.2963199999999997</v>
      </c>
      <c r="I22" s="15" t="s">
        <v>36</v>
      </c>
      <c r="J22" s="16" t="s">
        <v>36</v>
      </c>
      <c r="K22" s="16" t="s">
        <v>36</v>
      </c>
      <c r="L22" s="18">
        <v>0.78056000000000003</v>
      </c>
      <c r="M22" s="19">
        <v>0.78056000000000003</v>
      </c>
      <c r="N22" s="16" t="s">
        <v>36</v>
      </c>
      <c r="O22" s="16" t="s">
        <v>36</v>
      </c>
      <c r="P22" s="16" t="s">
        <v>36</v>
      </c>
      <c r="Q22" s="18">
        <v>4.2963199999999997</v>
      </c>
      <c r="R22" s="19">
        <v>4.2963199999999997</v>
      </c>
    </row>
    <row r="23" spans="1:18" ht="36.950000000000003" customHeight="1" x14ac:dyDescent="0.2">
      <c r="A23" s="12" t="s">
        <v>55</v>
      </c>
      <c r="B23" s="13" t="s">
        <v>56</v>
      </c>
      <c r="C23" s="14" t="s">
        <v>57</v>
      </c>
      <c r="D23" s="16" t="s">
        <v>36</v>
      </c>
      <c r="E23" s="16" t="s">
        <v>36</v>
      </c>
      <c r="F23" s="16" t="s">
        <v>36</v>
      </c>
      <c r="G23" s="18">
        <v>9.5763700000000007</v>
      </c>
      <c r="H23" s="19">
        <v>9.5763700000000007</v>
      </c>
      <c r="I23" s="15" t="s">
        <v>36</v>
      </c>
      <c r="J23" s="16" t="s">
        <v>36</v>
      </c>
      <c r="K23" s="16" t="s">
        <v>36</v>
      </c>
      <c r="L23" s="18">
        <v>1.7398499999999999</v>
      </c>
      <c r="M23" s="19">
        <v>1.7398499999999999</v>
      </c>
      <c r="N23" s="16" t="s">
        <v>36</v>
      </c>
      <c r="O23" s="16" t="s">
        <v>36</v>
      </c>
      <c r="P23" s="16" t="s">
        <v>36</v>
      </c>
      <c r="Q23" s="18">
        <v>9.5763700000000007</v>
      </c>
      <c r="R23" s="19">
        <v>9.5763700000000007</v>
      </c>
    </row>
    <row r="24" spans="1:18" ht="12" customHeight="1" x14ac:dyDescent="0.2">
      <c r="A24" s="31"/>
      <c r="B24" s="31"/>
      <c r="C24" s="14" t="s">
        <v>58</v>
      </c>
      <c r="D24" s="16" t="s">
        <v>36</v>
      </c>
      <c r="E24" s="16" t="s">
        <v>36</v>
      </c>
      <c r="F24" s="16" t="s">
        <v>36</v>
      </c>
      <c r="G24" s="18">
        <v>13.87269</v>
      </c>
      <c r="H24" s="19">
        <v>13.87269</v>
      </c>
      <c r="I24" s="15" t="s">
        <v>36</v>
      </c>
      <c r="J24" s="16" t="s">
        <v>36</v>
      </c>
      <c r="K24" s="16" t="s">
        <v>36</v>
      </c>
      <c r="L24" s="18">
        <v>2.52041</v>
      </c>
      <c r="M24" s="19">
        <v>2.52041</v>
      </c>
      <c r="N24" s="16" t="s">
        <v>36</v>
      </c>
      <c r="O24" s="16" t="s">
        <v>36</v>
      </c>
      <c r="P24" s="16" t="s">
        <v>36</v>
      </c>
      <c r="Q24" s="18">
        <v>13.87269</v>
      </c>
      <c r="R24" s="19">
        <v>13.87269</v>
      </c>
    </row>
    <row r="25" spans="1:18" ht="12" customHeight="1" x14ac:dyDescent="0.2">
      <c r="A25" s="30" t="s">
        <v>59</v>
      </c>
      <c r="B25" s="30"/>
      <c r="C25" s="30"/>
      <c r="D25" s="11"/>
      <c r="E25" s="9"/>
      <c r="F25" s="9"/>
      <c r="G25" s="9"/>
      <c r="H25" s="10"/>
      <c r="I25" s="8"/>
      <c r="J25" s="9"/>
      <c r="K25" s="9"/>
      <c r="L25" s="9"/>
      <c r="M25" s="10"/>
      <c r="N25" s="11"/>
      <c r="O25" s="9"/>
      <c r="P25" s="9"/>
      <c r="Q25" s="9"/>
      <c r="R25" s="10"/>
    </row>
    <row r="26" spans="1:18" ht="85.5" customHeight="1" x14ac:dyDescent="0.2">
      <c r="A26" s="12" t="s">
        <v>60</v>
      </c>
      <c r="B26" s="13" t="s">
        <v>85</v>
      </c>
      <c r="C26" s="14" t="s">
        <v>61</v>
      </c>
      <c r="D26" s="16" t="s">
        <v>36</v>
      </c>
      <c r="E26" s="16" t="s">
        <v>36</v>
      </c>
      <c r="F26" s="16" t="s">
        <v>36</v>
      </c>
      <c r="G26" s="18">
        <v>27.490500000000001</v>
      </c>
      <c r="H26" s="19">
        <v>27.490500000000001</v>
      </c>
      <c r="I26" s="15" t="s">
        <v>36</v>
      </c>
      <c r="J26" s="16" t="s">
        <v>36</v>
      </c>
      <c r="K26" s="16" t="s">
        <v>36</v>
      </c>
      <c r="L26" s="18">
        <v>6.15</v>
      </c>
      <c r="M26" s="19">
        <v>6.15</v>
      </c>
      <c r="N26" s="16" t="s">
        <v>36</v>
      </c>
      <c r="O26" s="16" t="s">
        <v>36</v>
      </c>
      <c r="P26" s="16" t="s">
        <v>36</v>
      </c>
      <c r="Q26" s="18">
        <v>27.490500000000001</v>
      </c>
      <c r="R26" s="19">
        <v>27.490500000000001</v>
      </c>
    </row>
    <row r="27" spans="1:18" ht="12" customHeight="1" x14ac:dyDescent="0.2">
      <c r="A27" s="12" t="s">
        <v>62</v>
      </c>
      <c r="B27" s="13"/>
      <c r="C27" s="14" t="s">
        <v>63</v>
      </c>
      <c r="D27" s="16" t="s">
        <v>36</v>
      </c>
      <c r="E27" s="16" t="s">
        <v>36</v>
      </c>
      <c r="F27" s="16" t="s">
        <v>36</v>
      </c>
      <c r="G27" s="16" t="s">
        <v>36</v>
      </c>
      <c r="H27" s="17" t="s">
        <v>36</v>
      </c>
      <c r="I27" s="15" t="s">
        <v>36</v>
      </c>
      <c r="J27" s="16" t="s">
        <v>36</v>
      </c>
      <c r="K27" s="16" t="s">
        <v>36</v>
      </c>
      <c r="L27" s="16" t="s">
        <v>36</v>
      </c>
      <c r="M27" s="17" t="s">
        <v>36</v>
      </c>
      <c r="N27" s="16" t="s">
        <v>36</v>
      </c>
      <c r="O27" s="16" t="s">
        <v>36</v>
      </c>
      <c r="P27" s="16" t="s">
        <v>36</v>
      </c>
      <c r="Q27" s="16" t="s">
        <v>36</v>
      </c>
      <c r="R27" s="17" t="s">
        <v>36</v>
      </c>
    </row>
    <row r="28" spans="1:18" ht="12" customHeight="1" x14ac:dyDescent="0.2">
      <c r="A28" s="31"/>
      <c r="B28" s="31"/>
      <c r="C28" s="14" t="s">
        <v>64</v>
      </c>
      <c r="D28" s="16" t="s">
        <v>36</v>
      </c>
      <c r="E28" s="16" t="s">
        <v>36</v>
      </c>
      <c r="F28" s="16" t="s">
        <v>36</v>
      </c>
      <c r="G28" s="18">
        <v>27.490500000000001</v>
      </c>
      <c r="H28" s="19">
        <v>27.490500000000001</v>
      </c>
      <c r="I28" s="15" t="s">
        <v>36</v>
      </c>
      <c r="J28" s="16" t="s">
        <v>36</v>
      </c>
      <c r="K28" s="16" t="s">
        <v>36</v>
      </c>
      <c r="L28" s="18">
        <v>6.15</v>
      </c>
      <c r="M28" s="19">
        <v>6.15</v>
      </c>
      <c r="N28" s="16" t="s">
        <v>36</v>
      </c>
      <c r="O28" s="16" t="s">
        <v>36</v>
      </c>
      <c r="P28" s="16" t="s">
        <v>36</v>
      </c>
      <c r="Q28" s="18">
        <v>27.490500000000001</v>
      </c>
      <c r="R28" s="19">
        <v>27.490500000000001</v>
      </c>
    </row>
    <row r="29" spans="1:18" ht="12" customHeight="1" x14ac:dyDescent="0.2">
      <c r="A29" s="31"/>
      <c r="B29" s="31"/>
      <c r="C29" s="14" t="s">
        <v>65</v>
      </c>
      <c r="D29" s="16" t="s">
        <v>36</v>
      </c>
      <c r="E29" s="18">
        <v>63.42906</v>
      </c>
      <c r="F29" s="18">
        <v>137.33335</v>
      </c>
      <c r="G29" s="18">
        <v>41.363190000000003</v>
      </c>
      <c r="H29" s="19">
        <v>242.12559999999999</v>
      </c>
      <c r="I29" s="15" t="s">
        <v>36</v>
      </c>
      <c r="J29" s="18">
        <v>10.415279999999999</v>
      </c>
      <c r="K29" s="18">
        <v>26.059460000000001</v>
      </c>
      <c r="L29" s="18">
        <v>8.6704100000000004</v>
      </c>
      <c r="M29" s="19">
        <v>45.145150000000001</v>
      </c>
      <c r="N29" s="16" t="s">
        <v>36</v>
      </c>
      <c r="O29" s="18">
        <v>63.42906</v>
      </c>
      <c r="P29" s="18">
        <v>137.33335</v>
      </c>
      <c r="Q29" s="18">
        <v>41.363190000000003</v>
      </c>
      <c r="R29" s="19">
        <v>242.12559999999999</v>
      </c>
    </row>
    <row r="30" spans="1:18" ht="12" customHeight="1" x14ac:dyDescent="0.2">
      <c r="A30" s="30" t="s">
        <v>66</v>
      </c>
      <c r="B30" s="30"/>
      <c r="C30" s="30"/>
      <c r="D30" s="11"/>
      <c r="E30" s="9"/>
      <c r="F30" s="9"/>
      <c r="G30" s="9"/>
      <c r="H30" s="10"/>
      <c r="I30" s="8"/>
      <c r="J30" s="9"/>
      <c r="K30" s="9"/>
      <c r="L30" s="9"/>
      <c r="M30" s="10"/>
      <c r="N30" s="11"/>
      <c r="O30" s="9"/>
      <c r="P30" s="9"/>
      <c r="Q30" s="9"/>
      <c r="R30" s="10"/>
    </row>
    <row r="31" spans="1:18" ht="24.95" customHeight="1" x14ac:dyDescent="0.2">
      <c r="A31" s="12" t="s">
        <v>67</v>
      </c>
      <c r="B31" s="13" t="s">
        <v>68</v>
      </c>
      <c r="C31" s="14" t="s">
        <v>69</v>
      </c>
      <c r="D31" s="16" t="s">
        <v>36</v>
      </c>
      <c r="E31" s="18">
        <v>1.9028700000000001</v>
      </c>
      <c r="F31" s="18">
        <v>4.12</v>
      </c>
      <c r="G31" s="18">
        <v>1.2408999999999999</v>
      </c>
      <c r="H31" s="19">
        <v>7.2637700000000001</v>
      </c>
      <c r="I31" s="15" t="s">
        <v>36</v>
      </c>
      <c r="J31" s="18">
        <v>0.31246000000000002</v>
      </c>
      <c r="K31" s="18">
        <v>0.78178000000000003</v>
      </c>
      <c r="L31" s="18">
        <v>0.26011000000000001</v>
      </c>
      <c r="M31" s="19">
        <v>1.3543499999999999</v>
      </c>
      <c r="N31" s="16" t="s">
        <v>36</v>
      </c>
      <c r="O31" s="18">
        <v>1.9028700000000001</v>
      </c>
      <c r="P31" s="18">
        <v>4.12</v>
      </c>
      <c r="Q31" s="18">
        <v>1.2408999999999999</v>
      </c>
      <c r="R31" s="19">
        <v>7.2637700000000001</v>
      </c>
    </row>
    <row r="32" spans="1:18" ht="12" customHeight="1" x14ac:dyDescent="0.2">
      <c r="A32" s="31"/>
      <c r="B32" s="31"/>
      <c r="C32" s="14" t="s">
        <v>70</v>
      </c>
      <c r="D32" s="16" t="s">
        <v>36</v>
      </c>
      <c r="E32" s="18">
        <v>65.33193</v>
      </c>
      <c r="F32" s="18">
        <v>141.45335</v>
      </c>
      <c r="G32" s="18">
        <v>42.604089999999999</v>
      </c>
      <c r="H32" s="19">
        <v>249.38937000000001</v>
      </c>
      <c r="I32" s="15" t="s">
        <v>36</v>
      </c>
      <c r="J32" s="18">
        <v>10.727740000000001</v>
      </c>
      <c r="K32" s="18">
        <v>26.841239999999999</v>
      </c>
      <c r="L32" s="18">
        <v>8.9305199999999996</v>
      </c>
      <c r="M32" s="19">
        <v>46.499499999999998</v>
      </c>
      <c r="N32" s="16" t="s">
        <v>36</v>
      </c>
      <c r="O32" s="18">
        <v>65.33193</v>
      </c>
      <c r="P32" s="18">
        <v>141.45335</v>
      </c>
      <c r="Q32" s="18">
        <v>42.604089999999999</v>
      </c>
      <c r="R32" s="19">
        <v>249.38937000000001</v>
      </c>
    </row>
    <row r="33" spans="1:18" ht="24.95" customHeight="1" x14ac:dyDescent="0.2">
      <c r="A33" s="31"/>
      <c r="B33" s="31"/>
      <c r="C33" s="14" t="s">
        <v>71</v>
      </c>
      <c r="D33" s="15"/>
      <c r="E33" s="16"/>
      <c r="F33" s="16"/>
      <c r="G33" s="16"/>
      <c r="H33" s="17"/>
      <c r="I33" s="15"/>
      <c r="J33" s="16"/>
      <c r="K33" s="16"/>
      <c r="L33" s="16"/>
      <c r="M33" s="17"/>
      <c r="N33" s="16" t="s">
        <v>36</v>
      </c>
      <c r="O33" s="18">
        <v>70.311790000000002</v>
      </c>
      <c r="P33" s="18">
        <v>152.23549</v>
      </c>
      <c r="Q33" s="18">
        <v>43.693249999999999</v>
      </c>
      <c r="R33" s="19">
        <v>266.24052999999998</v>
      </c>
    </row>
    <row r="34" spans="1:18" ht="12" customHeight="1" x14ac:dyDescent="0.2">
      <c r="A34" s="31"/>
      <c r="B34" s="31"/>
      <c r="C34" s="14" t="s">
        <v>72</v>
      </c>
      <c r="D34" s="15" t="s">
        <v>36</v>
      </c>
      <c r="E34" s="16">
        <f>E32*20%</f>
        <v>13.066386000000001</v>
      </c>
      <c r="F34" s="16">
        <f t="shared" ref="F34" si="0">F32*20%</f>
        <v>28.290670000000002</v>
      </c>
      <c r="G34" s="16">
        <f>G32*20%</f>
        <v>8.5208180000000002</v>
      </c>
      <c r="H34" s="19">
        <f>SUM(E34:G34)</f>
        <v>49.877873999999998</v>
      </c>
      <c r="I34" s="15" t="s">
        <v>36</v>
      </c>
      <c r="J34" s="18">
        <v>2.1455500000000001</v>
      </c>
      <c r="K34" s="18">
        <v>5.3682499999999997</v>
      </c>
      <c r="L34" s="18">
        <v>1.7861</v>
      </c>
      <c r="M34" s="19">
        <v>9.2998999999999992</v>
      </c>
      <c r="N34" s="16" t="s">
        <v>36</v>
      </c>
      <c r="O34" s="18">
        <v>14.06236</v>
      </c>
      <c r="P34" s="18">
        <v>30.447099999999999</v>
      </c>
      <c r="Q34" s="18">
        <v>8.7386499999999998</v>
      </c>
      <c r="R34" s="19">
        <v>53.248109999999997</v>
      </c>
    </row>
    <row r="35" spans="1:18" ht="12" customHeight="1" x14ac:dyDescent="0.2">
      <c r="A35" s="31"/>
      <c r="B35" s="31"/>
      <c r="C35" s="14" t="s">
        <v>73</v>
      </c>
      <c r="D35" s="15" t="s">
        <v>36</v>
      </c>
      <c r="E35" s="18">
        <f>E32+E34</f>
        <v>78.398315999999994</v>
      </c>
      <c r="F35" s="18">
        <f>F32+F34</f>
        <v>169.74402000000001</v>
      </c>
      <c r="G35" s="18">
        <f>G32+G34</f>
        <v>51.124907999999998</v>
      </c>
      <c r="H35" s="19">
        <f>SUM(E35:G35)</f>
        <v>299.26724400000001</v>
      </c>
      <c r="I35" s="15" t="s">
        <v>36</v>
      </c>
      <c r="J35" s="18">
        <v>12.873290000000001</v>
      </c>
      <c r="K35" s="18">
        <v>32.209490000000002</v>
      </c>
      <c r="L35" s="18">
        <v>10.716620000000001</v>
      </c>
      <c r="M35" s="19">
        <v>55.799399999999999</v>
      </c>
      <c r="N35" s="16" t="s">
        <v>36</v>
      </c>
      <c r="O35" s="18">
        <v>84.37415</v>
      </c>
      <c r="P35" s="18">
        <v>182.68259</v>
      </c>
      <c r="Q35" s="18">
        <v>52.431899999999999</v>
      </c>
      <c r="R35" s="19">
        <v>319.48863999999998</v>
      </c>
    </row>
    <row r="36" spans="1:18" ht="11.1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1:18" ht="26.1" customHeight="1" x14ac:dyDescent="0.2">
      <c r="N37" s="21" t="s">
        <v>74</v>
      </c>
      <c r="O37" s="21" t="s">
        <v>75</v>
      </c>
      <c r="P37" s="21" t="s">
        <v>76</v>
      </c>
      <c r="Q37" s="21" t="s">
        <v>77</v>
      </c>
      <c r="R37" s="21" t="s">
        <v>78</v>
      </c>
    </row>
    <row r="38" spans="1:18" ht="38.1" customHeight="1" x14ac:dyDescent="0.2">
      <c r="A38" s="22" t="s">
        <v>79</v>
      </c>
      <c r="L38" s="38" t="s">
        <v>80</v>
      </c>
      <c r="M38" s="38"/>
      <c r="N38" s="23">
        <f>R32</f>
        <v>249.38937000000001</v>
      </c>
      <c r="O38" s="23">
        <f>G26</f>
        <v>27.490500000000001</v>
      </c>
      <c r="P38" s="23">
        <f>P32</f>
        <v>141.45335</v>
      </c>
      <c r="Q38" s="23">
        <f>O32</f>
        <v>65.33193</v>
      </c>
      <c r="R38" s="23">
        <f>N38-Q38-P38-O38</f>
        <v>15.113590000000013</v>
      </c>
    </row>
    <row r="39" spans="1:18" ht="38.1" customHeight="1" x14ac:dyDescent="0.2">
      <c r="L39" s="38" t="s">
        <v>81</v>
      </c>
      <c r="M39" s="38"/>
      <c r="N39" s="23">
        <v>46.499499999999998</v>
      </c>
      <c r="O39" s="23">
        <v>6.15</v>
      </c>
      <c r="P39" s="23">
        <v>26.841239999999999</v>
      </c>
      <c r="Q39" s="23">
        <v>10.727740000000001</v>
      </c>
      <c r="R39" s="23">
        <v>2.7805200000000001</v>
      </c>
    </row>
    <row r="40" spans="1:18" ht="51" customHeight="1" x14ac:dyDescent="0.2">
      <c r="A40" s="22" t="s">
        <v>82</v>
      </c>
      <c r="L40" s="38" t="s">
        <v>83</v>
      </c>
      <c r="M40" s="38"/>
      <c r="N40" s="23">
        <v>266.24052999999998</v>
      </c>
      <c r="O40" s="23">
        <f>27.4905*1.051</f>
        <v>28.892515499999998</v>
      </c>
      <c r="P40" s="23">
        <v>152.23549</v>
      </c>
      <c r="Q40" s="23">
        <v>70.311790000000002</v>
      </c>
      <c r="R40" s="23">
        <f>N40-Q40-P40-O40</f>
        <v>14.800734499999979</v>
      </c>
    </row>
  </sheetData>
  <mergeCells count="33">
    <mergeCell ref="L38:M38"/>
    <mergeCell ref="L39:M39"/>
    <mergeCell ref="L40:M40"/>
    <mergeCell ref="A30:C30"/>
    <mergeCell ref="A32:B32"/>
    <mergeCell ref="A33:B33"/>
    <mergeCell ref="A34:B34"/>
    <mergeCell ref="A35:B35"/>
    <mergeCell ref="A21:C21"/>
    <mergeCell ref="A24:B24"/>
    <mergeCell ref="A25:C25"/>
    <mergeCell ref="A28:B28"/>
    <mergeCell ref="A29:B29"/>
    <mergeCell ref="A15:B15"/>
    <mergeCell ref="A16:B16"/>
    <mergeCell ref="A17:C17"/>
    <mergeCell ref="A19:B19"/>
    <mergeCell ref="A20:B20"/>
    <mergeCell ref="N6:R6"/>
    <mergeCell ref="A9:C9"/>
    <mergeCell ref="A11:B11"/>
    <mergeCell ref="A12:B12"/>
    <mergeCell ref="A13:C13"/>
    <mergeCell ref="A6:A7"/>
    <mergeCell ref="B6:B7"/>
    <mergeCell ref="C6:C7"/>
    <mergeCell ref="D6:H6"/>
    <mergeCell ref="I6:M6"/>
    <mergeCell ref="O1:R1"/>
    <mergeCell ref="O2:R2"/>
    <mergeCell ref="D3:M3"/>
    <mergeCell ref="O3:R3"/>
    <mergeCell ref="O4:R4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Пуртова Елена Васильевна</cp:lastModifiedBy>
  <dcterms:modified xsi:type="dcterms:W3CDTF">2021-03-17T08:21:37Z</dcterms:modified>
</cp:coreProperties>
</file>